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41" i="1" l="1"/>
  <c r="I41" i="1"/>
  <c r="J41" i="1"/>
  <c r="K41" i="1"/>
  <c r="L41" i="1"/>
  <c r="H20" i="1"/>
  <c r="H21" i="1"/>
  <c r="G41" i="1"/>
  <c r="G42" i="1"/>
  <c r="I42" i="1"/>
  <c r="J42" i="1"/>
  <c r="K42" i="1"/>
  <c r="L42" i="1"/>
  <c r="H28" i="1"/>
  <c r="H11" i="1"/>
  <c r="H12" i="1"/>
  <c r="H13" i="1"/>
  <c r="H14" i="1"/>
  <c r="H15" i="1"/>
  <c r="H16" i="1"/>
  <c r="H18" i="1"/>
  <c r="H19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17" i="1"/>
  <c r="H42" i="1" l="1"/>
  <c r="E41" i="1"/>
  <c r="F41" i="1"/>
  <c r="D41" i="1"/>
  <c r="C41" i="1"/>
  <c r="C42" i="1" l="1"/>
  <c r="F42" i="1"/>
  <c r="E42" i="1"/>
  <c r="D42" i="1" l="1"/>
</calcChain>
</file>

<file path=xl/sharedStrings.xml><?xml version="1.0" encoding="utf-8"?>
<sst xmlns="http://schemas.openxmlformats.org/spreadsheetml/2006/main" count="53" uniqueCount="53">
  <si>
    <t>Croatia</t>
  </si>
  <si>
    <t>Czech Republic</t>
  </si>
  <si>
    <t>Denmark</t>
  </si>
  <si>
    <t>Estonia</t>
  </si>
  <si>
    <t>France</t>
  </si>
  <si>
    <t>Germany</t>
  </si>
  <si>
    <t>Greece</t>
  </si>
  <si>
    <t>Hungary</t>
  </si>
  <si>
    <t>Iceland</t>
  </si>
  <si>
    <t>Lithuania</t>
  </si>
  <si>
    <t>Norway</t>
  </si>
  <si>
    <t>Poland</t>
  </si>
  <si>
    <t>Romania</t>
  </si>
  <si>
    <t>Serbia</t>
  </si>
  <si>
    <t>Slovakia</t>
  </si>
  <si>
    <t>Spain</t>
  </si>
  <si>
    <t>Sweden</t>
  </si>
  <si>
    <t>Switzerland</t>
  </si>
  <si>
    <t>Export of rawskins</t>
  </si>
  <si>
    <t>Import of raw furskins</t>
  </si>
  <si>
    <t>Number of farms</t>
  </si>
  <si>
    <t>Number of skins produced</t>
  </si>
  <si>
    <t>Export of tanned, dressed and dyed furskins</t>
  </si>
  <si>
    <t>Belgium</t>
  </si>
  <si>
    <t>Bulgaria</t>
  </si>
  <si>
    <t>Italy</t>
  </si>
  <si>
    <t>Latvia</t>
  </si>
  <si>
    <t>Export of finished product</t>
  </si>
  <si>
    <t>United Kingdom</t>
  </si>
  <si>
    <t>Portugal</t>
  </si>
  <si>
    <t>Number of mink skins produced</t>
  </si>
  <si>
    <t>Number of fox skins produced</t>
  </si>
  <si>
    <t>Number of finnraccoon skins produced</t>
  </si>
  <si>
    <t>Number of chinchilla skins produced</t>
  </si>
  <si>
    <t>Bosnia-Herzegovina</t>
  </si>
  <si>
    <t>Ireland</t>
  </si>
  <si>
    <t>Trade</t>
  </si>
  <si>
    <t>Farming</t>
  </si>
  <si>
    <t>Country factsheet
Trade &amp; Farm data (2017)</t>
  </si>
  <si>
    <t>Austria</t>
  </si>
  <si>
    <t>Country</t>
  </si>
  <si>
    <t>Netherlands</t>
  </si>
  <si>
    <t>Slovenia</t>
  </si>
  <si>
    <t>Finland</t>
  </si>
  <si>
    <t>TOT Fur Europe 2016</t>
  </si>
  <si>
    <t>TOT Fur Europe 2017</t>
  </si>
  <si>
    <t>TOT Fur Europe 2016-17 variation</t>
  </si>
  <si>
    <t>(+22%)</t>
  </si>
  <si>
    <t>(-52%)</t>
  </si>
  <si>
    <t>(+21,6%)</t>
  </si>
  <si>
    <t>(-0,21%)</t>
  </si>
  <si>
    <t>TOT EU 2017</t>
  </si>
  <si>
    <t>Fur Europe trade trend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</si>
</sst>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top" wrapText="1"/>
    </xf>
    <xf numFmtId="3" fontId="0" fillId="0" borderId="1" xfId="0" applyNumberFormat="1" applyBorder="1"/>
    <xf numFmtId="3" fontId="0" fillId="0" borderId="0" xfId="0" applyNumberFormat="1" applyAlignment="1">
      <alignment horizontal="right"/>
    </xf>
    <xf numFmtId="3" fontId="0" fillId="0" borderId="6" xfId="0" applyNumberFormat="1" applyBorder="1"/>
    <xf numFmtId="0" fontId="0" fillId="0" borderId="12" xfId="0" applyBorder="1" applyAlignment="1"/>
    <xf numFmtId="0" fontId="2" fillId="0" borderId="0" xfId="0" applyFont="1"/>
    <xf numFmtId="0" fontId="0" fillId="0" borderId="14" xfId="0" applyBorder="1"/>
    <xf numFmtId="0" fontId="0" fillId="0" borderId="7" xfId="0" applyBorder="1"/>
    <xf numFmtId="0" fontId="0" fillId="0" borderId="13" xfId="0" applyBorder="1"/>
    <xf numFmtId="0" fontId="0" fillId="0" borderId="0" xfId="0" applyAlignment="1">
      <alignment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right"/>
    </xf>
    <xf numFmtId="0" fontId="1" fillId="0" borderId="20" xfId="0" applyFont="1" applyBorder="1"/>
    <xf numFmtId="164" fontId="1" fillId="0" borderId="24" xfId="0" applyNumberFormat="1" applyFon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3" fontId="0" fillId="0" borderId="8" xfId="0" applyNumberFormat="1" applyBorder="1"/>
    <xf numFmtId="164" fontId="1" fillId="0" borderId="27" xfId="0" applyNumberFormat="1" applyFont="1" applyBorder="1" applyAlignment="1">
      <alignment horizontal="right"/>
    </xf>
    <xf numFmtId="3" fontId="1" fillId="0" borderId="27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0" fillId="0" borderId="2" xfId="0" applyBorder="1"/>
    <xf numFmtId="0" fontId="1" fillId="0" borderId="20" xfId="0" applyFont="1" applyBorder="1" applyAlignment="1">
      <alignment wrapText="1"/>
    </xf>
    <xf numFmtId="0" fontId="1" fillId="0" borderId="20" xfId="0" applyFont="1" applyBorder="1" applyAlignment="1"/>
    <xf numFmtId="0" fontId="1" fillId="0" borderId="2" xfId="0" applyFont="1" applyBorder="1"/>
    <xf numFmtId="0" fontId="0" fillId="0" borderId="12" xfId="0" applyBorder="1"/>
    <xf numFmtId="0" fontId="0" fillId="0" borderId="0" xfId="0" applyBorder="1"/>
    <xf numFmtId="0" fontId="1" fillId="0" borderId="27" xfId="0" applyNumberFormat="1" applyFont="1" applyBorder="1" applyAlignment="1">
      <alignment horizontal="right"/>
    </xf>
    <xf numFmtId="9" fontId="1" fillId="0" borderId="27" xfId="0" applyNumberFormat="1" applyFont="1" applyBorder="1" applyAlignment="1">
      <alignment horizontal="right"/>
    </xf>
    <xf numFmtId="164" fontId="0" fillId="0" borderId="24" xfId="0" applyNumberFormat="1" applyFont="1" applyBorder="1" applyAlignment="1">
      <alignment horizontal="right"/>
    </xf>
    <xf numFmtId="164" fontId="0" fillId="0" borderId="27" xfId="0" applyNumberFormat="1" applyFont="1" applyBorder="1" applyAlignment="1">
      <alignment horizontal="right"/>
    </xf>
    <xf numFmtId="0" fontId="4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9"/>
  <sheetViews>
    <sheetView tabSelected="1" zoomScale="120" zoomScaleNormal="120" workbookViewId="0">
      <selection activeCell="N34" sqref="N34"/>
    </sheetView>
  </sheetViews>
  <sheetFormatPr defaultRowHeight="15" x14ac:dyDescent="0.25"/>
  <cols>
    <col min="1" max="1" width="15.85546875" customWidth="1"/>
    <col min="2" max="2" width="31.42578125" customWidth="1"/>
    <col min="3" max="3" width="23.28515625" customWidth="1"/>
    <col min="4" max="4" width="25.28515625" customWidth="1"/>
    <col min="5" max="5" width="26.42578125" customWidth="1"/>
    <col min="6" max="6" width="20.140625" customWidth="1"/>
    <col min="7" max="7" width="17.42578125" customWidth="1"/>
    <col min="8" max="8" width="18.28515625" customWidth="1"/>
    <col min="9" max="9" width="18.7109375" customWidth="1"/>
    <col min="10" max="10" width="18" customWidth="1"/>
    <col min="11" max="11" width="17.7109375" customWidth="1"/>
    <col min="12" max="12" width="17.28515625" customWidth="1"/>
  </cols>
  <sheetData>
    <row r="1" spans="2:15" ht="15.75" thickBot="1" x14ac:dyDescent="0.3"/>
    <row r="2" spans="2:15" x14ac:dyDescent="0.25">
      <c r="D2" s="37" t="s">
        <v>38</v>
      </c>
      <c r="E2" s="38"/>
      <c r="F2" s="38"/>
      <c r="G2" s="38"/>
      <c r="H2" s="38"/>
      <c r="I2" s="39"/>
    </row>
    <row r="3" spans="2:15" x14ac:dyDescent="0.25">
      <c r="D3" s="40"/>
      <c r="E3" s="41"/>
      <c r="F3" s="41"/>
      <c r="G3" s="41"/>
      <c r="H3" s="41"/>
      <c r="I3" s="42"/>
    </row>
    <row r="4" spans="2:15" ht="14.45" customHeight="1" x14ac:dyDescent="0.25">
      <c r="D4" s="40"/>
      <c r="E4" s="41"/>
      <c r="F4" s="41"/>
      <c r="G4" s="41"/>
      <c r="H4" s="41"/>
      <c r="I4" s="42"/>
    </row>
    <row r="5" spans="2:15" ht="15.75" thickBot="1" x14ac:dyDescent="0.3">
      <c r="D5" s="43"/>
      <c r="E5" s="44"/>
      <c r="F5" s="44"/>
      <c r="G5" s="44"/>
      <c r="H5" s="44"/>
      <c r="I5" s="45"/>
    </row>
    <row r="7" spans="2:15" ht="15.75" thickBot="1" x14ac:dyDescent="0.3"/>
    <row r="8" spans="2:15" ht="15.6" customHeight="1" x14ac:dyDescent="0.25">
      <c r="B8" s="52" t="s">
        <v>40</v>
      </c>
      <c r="C8" s="46" t="s">
        <v>36</v>
      </c>
      <c r="D8" s="47"/>
      <c r="E8" s="47"/>
      <c r="F8" s="48"/>
      <c r="G8" s="47" t="s">
        <v>37</v>
      </c>
      <c r="H8" s="47"/>
      <c r="I8" s="47"/>
      <c r="J8" s="47"/>
      <c r="K8" s="47"/>
      <c r="L8" s="48"/>
      <c r="M8" s="10"/>
      <c r="N8" s="10"/>
      <c r="O8" s="10"/>
    </row>
    <row r="9" spans="2:15" ht="14.45" customHeight="1" thickBot="1" x14ac:dyDescent="0.3">
      <c r="B9" s="53"/>
      <c r="C9" s="49"/>
      <c r="D9" s="50"/>
      <c r="E9" s="50"/>
      <c r="F9" s="51"/>
      <c r="G9" s="50"/>
      <c r="H9" s="50"/>
      <c r="I9" s="50"/>
      <c r="J9" s="50"/>
      <c r="K9" s="50"/>
      <c r="L9" s="51"/>
      <c r="M9" s="1"/>
      <c r="N9" s="1"/>
      <c r="O9" s="1"/>
    </row>
    <row r="10" spans="2:15" ht="48" thickBot="1" x14ac:dyDescent="0.3">
      <c r="B10" s="54"/>
      <c r="C10" s="11" t="s">
        <v>18</v>
      </c>
      <c r="D10" s="12" t="s">
        <v>27</v>
      </c>
      <c r="E10" s="12" t="s">
        <v>19</v>
      </c>
      <c r="F10" s="13" t="s">
        <v>22</v>
      </c>
      <c r="G10" s="11" t="s">
        <v>20</v>
      </c>
      <c r="H10" s="12" t="s">
        <v>21</v>
      </c>
      <c r="I10" s="12" t="s">
        <v>30</v>
      </c>
      <c r="J10" s="12" t="s">
        <v>31</v>
      </c>
      <c r="K10" s="12" t="s">
        <v>32</v>
      </c>
      <c r="L10" s="14" t="s">
        <v>33</v>
      </c>
    </row>
    <row r="11" spans="2:15" x14ac:dyDescent="0.25">
      <c r="B11" s="9" t="s">
        <v>39</v>
      </c>
      <c r="C11" s="15">
        <v>98000</v>
      </c>
      <c r="D11" s="16">
        <v>9663000</v>
      </c>
      <c r="E11" s="16">
        <v>6011000</v>
      </c>
      <c r="F11" s="15">
        <v>3338000</v>
      </c>
      <c r="G11" s="55">
        <v>0</v>
      </c>
      <c r="H11" s="2">
        <f t="shared" ref="H11:H16" si="0">SUM(I11:L11)</f>
        <v>0</v>
      </c>
      <c r="I11" s="2"/>
      <c r="J11" s="2"/>
      <c r="K11" s="2"/>
      <c r="L11" s="4"/>
    </row>
    <row r="12" spans="2:15" x14ac:dyDescent="0.25">
      <c r="B12" s="7" t="s">
        <v>23</v>
      </c>
      <c r="C12" s="15">
        <v>2327000</v>
      </c>
      <c r="D12" s="16">
        <v>8583000</v>
      </c>
      <c r="E12" s="16">
        <v>4981000</v>
      </c>
      <c r="F12" s="15">
        <v>1484000</v>
      </c>
      <c r="G12" s="55"/>
      <c r="H12" s="2">
        <f t="shared" si="0"/>
        <v>0</v>
      </c>
      <c r="I12" s="3"/>
      <c r="J12" s="2"/>
      <c r="K12" s="2"/>
      <c r="L12" s="4"/>
    </row>
    <row r="13" spans="2:15" x14ac:dyDescent="0.25">
      <c r="B13" s="7" t="s">
        <v>34</v>
      </c>
      <c r="C13" s="15">
        <v>149000</v>
      </c>
      <c r="D13" s="16">
        <v>31000</v>
      </c>
      <c r="E13" s="16">
        <v>856000</v>
      </c>
      <c r="F13" s="15">
        <v>3971000</v>
      </c>
      <c r="G13" s="55"/>
      <c r="H13" s="2">
        <f t="shared" si="0"/>
        <v>0</v>
      </c>
      <c r="I13" s="2"/>
      <c r="J13" s="2"/>
      <c r="K13" s="2"/>
      <c r="L13" s="4"/>
    </row>
    <row r="14" spans="2:15" x14ac:dyDescent="0.25">
      <c r="B14" s="7" t="s">
        <v>24</v>
      </c>
      <c r="C14" s="15">
        <v>1216000</v>
      </c>
      <c r="D14" s="16">
        <v>9859000</v>
      </c>
      <c r="E14" s="16">
        <v>647000</v>
      </c>
      <c r="F14" s="15">
        <v>1232000</v>
      </c>
      <c r="G14" s="55"/>
      <c r="H14" s="2">
        <f t="shared" si="0"/>
        <v>0</v>
      </c>
      <c r="I14" s="2"/>
      <c r="J14" s="2"/>
      <c r="K14" s="2"/>
      <c r="L14" s="4"/>
    </row>
    <row r="15" spans="2:15" x14ac:dyDescent="0.25">
      <c r="B15" s="7" t="s">
        <v>0</v>
      </c>
      <c r="C15" s="15">
        <v>110000</v>
      </c>
      <c r="D15" s="16">
        <v>574000</v>
      </c>
      <c r="E15" s="16">
        <v>662000</v>
      </c>
      <c r="F15" s="15">
        <v>1160000</v>
      </c>
      <c r="G15" s="55"/>
      <c r="H15" s="2">
        <f t="shared" si="0"/>
        <v>0</v>
      </c>
      <c r="I15" s="2"/>
      <c r="J15" s="2"/>
      <c r="K15" s="2"/>
      <c r="L15" s="4"/>
    </row>
    <row r="16" spans="2:15" x14ac:dyDescent="0.25">
      <c r="B16" s="7" t="s">
        <v>1</v>
      </c>
      <c r="C16" s="15">
        <v>318000</v>
      </c>
      <c r="D16" s="16">
        <v>2660000</v>
      </c>
      <c r="E16" s="16">
        <v>1255000</v>
      </c>
      <c r="F16" s="15">
        <v>1498000</v>
      </c>
      <c r="G16" s="55"/>
      <c r="H16" s="2">
        <f t="shared" si="0"/>
        <v>0</v>
      </c>
      <c r="I16" s="2"/>
      <c r="J16" s="2"/>
      <c r="K16" s="2"/>
      <c r="L16" s="4"/>
    </row>
    <row r="17" spans="2:12" x14ac:dyDescent="0.25">
      <c r="B17" s="7" t="s">
        <v>2</v>
      </c>
      <c r="C17" s="15">
        <v>967220000</v>
      </c>
      <c r="D17" s="16">
        <v>10530000</v>
      </c>
      <c r="E17" s="16">
        <v>13852000</v>
      </c>
      <c r="F17" s="15">
        <v>8814000</v>
      </c>
      <c r="G17" s="55">
        <v>1325</v>
      </c>
      <c r="H17" s="2">
        <f>SUM(I17:L17)</f>
        <v>17679190</v>
      </c>
      <c r="I17" s="2">
        <v>17636000</v>
      </c>
      <c r="J17" s="2">
        <v>3190</v>
      </c>
      <c r="K17" s="2"/>
      <c r="L17" s="4">
        <v>40000</v>
      </c>
    </row>
    <row r="18" spans="2:12" x14ac:dyDescent="0.25">
      <c r="B18" s="7" t="s">
        <v>3</v>
      </c>
      <c r="C18" s="15">
        <v>3797000</v>
      </c>
      <c r="D18" s="16">
        <v>1128000</v>
      </c>
      <c r="E18" s="16">
        <v>1513000</v>
      </c>
      <c r="F18" s="15">
        <v>1742000</v>
      </c>
      <c r="G18" s="55"/>
      <c r="H18" s="2">
        <f t="shared" ref="H18:H40" si="1">SUM(I18:L18)</f>
        <v>0</v>
      </c>
      <c r="I18" s="2"/>
      <c r="J18" s="2"/>
      <c r="K18" s="2"/>
      <c r="L18" s="4"/>
    </row>
    <row r="19" spans="2:12" x14ac:dyDescent="0.25">
      <c r="B19" s="7" t="s">
        <v>43</v>
      </c>
      <c r="C19" s="15">
        <v>426598000</v>
      </c>
      <c r="D19" s="16">
        <v>1500000</v>
      </c>
      <c r="E19" s="17">
        <v>2252000</v>
      </c>
      <c r="F19" s="16">
        <v>4295000</v>
      </c>
      <c r="G19" s="55">
        <v>763</v>
      </c>
      <c r="H19" s="2">
        <f t="shared" si="1"/>
        <v>3810000</v>
      </c>
      <c r="I19" s="2">
        <v>1850000</v>
      </c>
      <c r="J19" s="2">
        <v>1800000</v>
      </c>
      <c r="K19" s="2">
        <v>160000</v>
      </c>
      <c r="L19" s="4"/>
    </row>
    <row r="20" spans="2:12" x14ac:dyDescent="0.25">
      <c r="B20" s="7" t="s">
        <v>4</v>
      </c>
      <c r="C20" s="15">
        <v>4099000</v>
      </c>
      <c r="D20" s="16">
        <v>93856000</v>
      </c>
      <c r="E20" s="16">
        <v>29603000</v>
      </c>
      <c r="F20" s="15">
        <v>14443000</v>
      </c>
      <c r="G20" s="55"/>
      <c r="H20" s="2">
        <f t="shared" si="1"/>
        <v>0</v>
      </c>
      <c r="I20" s="2"/>
      <c r="J20" s="2"/>
      <c r="K20" s="2"/>
      <c r="L20" s="4"/>
    </row>
    <row r="21" spans="2:12" x14ac:dyDescent="0.25">
      <c r="B21" s="7" t="s">
        <v>5</v>
      </c>
      <c r="C21" s="15">
        <v>28308000</v>
      </c>
      <c r="D21" s="16">
        <v>53983000</v>
      </c>
      <c r="E21" s="16">
        <v>47858000</v>
      </c>
      <c r="F21" s="15">
        <v>39559000</v>
      </c>
      <c r="G21" s="56"/>
      <c r="H21" s="2">
        <f t="shared" si="1"/>
        <v>0</v>
      </c>
      <c r="I21" s="2"/>
      <c r="J21" s="2"/>
      <c r="K21" s="2"/>
      <c r="L21" s="4"/>
    </row>
    <row r="22" spans="2:12" x14ac:dyDescent="0.25">
      <c r="B22" s="7" t="s">
        <v>6</v>
      </c>
      <c r="C22" s="15">
        <v>55758000</v>
      </c>
      <c r="D22" s="16">
        <v>133882000</v>
      </c>
      <c r="E22" s="16">
        <v>71569000</v>
      </c>
      <c r="F22" s="15">
        <v>41037000</v>
      </c>
      <c r="G22" s="55"/>
      <c r="H22" s="2">
        <f t="shared" si="1"/>
        <v>0</v>
      </c>
      <c r="I22" s="2"/>
      <c r="J22" s="2"/>
      <c r="K22" s="2"/>
      <c r="L22" s="4"/>
    </row>
    <row r="23" spans="2:12" x14ac:dyDescent="0.25">
      <c r="B23" s="7" t="s">
        <v>7</v>
      </c>
      <c r="C23" s="15">
        <v>4000</v>
      </c>
      <c r="D23" s="16">
        <v>151000</v>
      </c>
      <c r="E23" s="16">
        <v>2085000</v>
      </c>
      <c r="F23" s="16">
        <v>2550000</v>
      </c>
      <c r="G23" s="55"/>
      <c r="H23" s="2">
        <f t="shared" si="1"/>
        <v>0</v>
      </c>
      <c r="I23" s="2"/>
      <c r="J23" s="2"/>
      <c r="K23" s="2"/>
      <c r="L23" s="4"/>
    </row>
    <row r="24" spans="2:12" x14ac:dyDescent="0.25">
      <c r="B24" s="7" t="s">
        <v>8</v>
      </c>
      <c r="C24" s="15">
        <v>7935000</v>
      </c>
      <c r="D24" s="16">
        <v>76000</v>
      </c>
      <c r="E24" s="17">
        <v>451000</v>
      </c>
      <c r="F24" s="16">
        <v>65000</v>
      </c>
      <c r="G24" s="55"/>
      <c r="H24" s="2">
        <f t="shared" si="1"/>
        <v>0</v>
      </c>
      <c r="I24" s="2"/>
      <c r="J24" s="2"/>
      <c r="K24" s="2"/>
      <c r="L24" s="4"/>
    </row>
    <row r="25" spans="2:12" x14ac:dyDescent="0.25">
      <c r="B25" s="7" t="s">
        <v>35</v>
      </c>
      <c r="C25" s="15">
        <v>2106000</v>
      </c>
      <c r="D25" s="16">
        <v>34000</v>
      </c>
      <c r="E25" s="18">
        <v>172000</v>
      </c>
      <c r="F25" s="15">
        <v>1314000</v>
      </c>
      <c r="G25" s="55">
        <v>3</v>
      </c>
      <c r="H25" s="2">
        <f t="shared" si="1"/>
        <v>0</v>
      </c>
      <c r="I25" s="2"/>
      <c r="J25" s="2"/>
      <c r="K25" s="2"/>
      <c r="L25" s="4"/>
    </row>
    <row r="26" spans="2:12" x14ac:dyDescent="0.25">
      <c r="B26" s="7" t="s">
        <v>25</v>
      </c>
      <c r="C26" s="15">
        <v>6044000</v>
      </c>
      <c r="D26" s="16">
        <v>362841000</v>
      </c>
      <c r="E26" s="16">
        <v>89289000</v>
      </c>
      <c r="F26" s="15">
        <v>92581000</v>
      </c>
      <c r="G26" s="55"/>
      <c r="H26" s="2">
        <f t="shared" si="1"/>
        <v>0</v>
      </c>
      <c r="I26" s="2"/>
      <c r="J26" s="2"/>
      <c r="K26" s="2"/>
      <c r="L26" s="4"/>
    </row>
    <row r="27" spans="2:12" x14ac:dyDescent="0.25">
      <c r="B27" s="7" t="s">
        <v>26</v>
      </c>
      <c r="C27" s="15">
        <v>8457000</v>
      </c>
      <c r="D27" s="16">
        <v>465000</v>
      </c>
      <c r="E27" s="16">
        <v>158000</v>
      </c>
      <c r="F27" s="15">
        <v>215000</v>
      </c>
      <c r="G27" s="55"/>
      <c r="H27" s="2">
        <f t="shared" si="1"/>
        <v>0</v>
      </c>
      <c r="I27" s="2"/>
      <c r="J27" s="2"/>
      <c r="K27" s="2"/>
      <c r="L27" s="4"/>
    </row>
    <row r="28" spans="2:12" x14ac:dyDescent="0.25">
      <c r="B28" s="7" t="s">
        <v>9</v>
      </c>
      <c r="C28" s="15">
        <v>30049000</v>
      </c>
      <c r="D28" s="16">
        <v>2188000</v>
      </c>
      <c r="E28" s="16">
        <v>1551000</v>
      </c>
      <c r="F28" s="15">
        <v>24866000</v>
      </c>
      <c r="G28" s="55">
        <v>90</v>
      </c>
      <c r="H28" s="2">
        <f t="shared" si="1"/>
        <v>1201500</v>
      </c>
      <c r="I28" s="2">
        <v>1200000</v>
      </c>
      <c r="J28" s="2">
        <v>1500</v>
      </c>
      <c r="K28" s="2"/>
      <c r="L28" s="4"/>
    </row>
    <row r="29" spans="2:12" x14ac:dyDescent="0.25">
      <c r="B29" s="7" t="s">
        <v>41</v>
      </c>
      <c r="C29" s="15">
        <v>77374000</v>
      </c>
      <c r="D29" s="16">
        <v>7081000</v>
      </c>
      <c r="E29" s="16">
        <v>18679000</v>
      </c>
      <c r="F29" s="15">
        <v>54531000</v>
      </c>
      <c r="G29" s="55"/>
      <c r="H29" s="2">
        <f t="shared" si="1"/>
        <v>4500000</v>
      </c>
      <c r="I29" s="2">
        <v>4500000</v>
      </c>
      <c r="J29" s="2"/>
      <c r="K29" s="2"/>
      <c r="L29" s="4"/>
    </row>
    <row r="30" spans="2:12" x14ac:dyDescent="0.25">
      <c r="B30" s="7" t="s">
        <v>10</v>
      </c>
      <c r="C30" s="15">
        <v>36962000</v>
      </c>
      <c r="D30" s="16">
        <v>194000</v>
      </c>
      <c r="E30" s="16">
        <v>8738000</v>
      </c>
      <c r="F30" s="15">
        <v>9729000</v>
      </c>
      <c r="G30" s="55">
        <v>180</v>
      </c>
      <c r="H30" s="2">
        <f t="shared" si="1"/>
        <v>540000</v>
      </c>
      <c r="I30" s="2">
        <v>460000</v>
      </c>
      <c r="J30" s="2">
        <v>80000</v>
      </c>
      <c r="K30" s="2"/>
      <c r="L30" s="4"/>
    </row>
    <row r="31" spans="2:12" x14ac:dyDescent="0.25">
      <c r="B31" s="7" t="s">
        <v>11</v>
      </c>
      <c r="C31" s="15">
        <v>172735000</v>
      </c>
      <c r="D31" s="16">
        <v>2823000</v>
      </c>
      <c r="E31" s="16">
        <v>3201000</v>
      </c>
      <c r="F31" s="15">
        <v>22856000</v>
      </c>
      <c r="G31" s="55"/>
      <c r="H31" s="2">
        <f t="shared" si="1"/>
        <v>0</v>
      </c>
      <c r="I31" s="2"/>
      <c r="J31" s="2"/>
      <c r="K31" s="2"/>
      <c r="L31" s="4"/>
    </row>
    <row r="32" spans="2:12" x14ac:dyDescent="0.25">
      <c r="B32" s="7" t="s">
        <v>29</v>
      </c>
      <c r="C32" s="15">
        <v>0</v>
      </c>
      <c r="D32" s="16">
        <v>314000</v>
      </c>
      <c r="E32" s="16">
        <v>3002000</v>
      </c>
      <c r="F32" s="15">
        <v>8336000</v>
      </c>
      <c r="G32" s="55"/>
      <c r="H32" s="2">
        <f t="shared" si="1"/>
        <v>0</v>
      </c>
      <c r="I32" s="2"/>
      <c r="J32" s="2"/>
      <c r="K32" s="2"/>
      <c r="L32" s="4"/>
    </row>
    <row r="33" spans="2:12" x14ac:dyDescent="0.25">
      <c r="B33" s="7" t="s">
        <v>12</v>
      </c>
      <c r="C33" s="15">
        <v>30000</v>
      </c>
      <c r="D33" s="16">
        <v>976000</v>
      </c>
      <c r="E33" s="16">
        <v>2423000</v>
      </c>
      <c r="F33" s="15">
        <v>325000</v>
      </c>
      <c r="G33" s="55"/>
      <c r="H33" s="2">
        <f t="shared" si="1"/>
        <v>0</v>
      </c>
      <c r="I33" s="2"/>
      <c r="J33" s="2"/>
      <c r="K33" s="2"/>
      <c r="L33" s="4"/>
    </row>
    <row r="34" spans="2:12" x14ac:dyDescent="0.25">
      <c r="B34" s="7" t="s">
        <v>13</v>
      </c>
      <c r="C34" s="15">
        <v>459000</v>
      </c>
      <c r="D34" s="16">
        <v>40000</v>
      </c>
      <c r="E34" s="16">
        <v>1138000</v>
      </c>
      <c r="F34" s="15">
        <v>382000</v>
      </c>
      <c r="G34" s="55"/>
      <c r="H34" s="2">
        <f t="shared" si="1"/>
        <v>0</v>
      </c>
      <c r="I34" s="2"/>
      <c r="J34" s="2"/>
      <c r="K34" s="2"/>
      <c r="L34" s="4"/>
    </row>
    <row r="35" spans="2:12" x14ac:dyDescent="0.25">
      <c r="B35" s="7" t="s">
        <v>14</v>
      </c>
      <c r="C35" s="15">
        <v>0</v>
      </c>
      <c r="D35" s="16">
        <v>213000</v>
      </c>
      <c r="E35" s="16">
        <v>1053000</v>
      </c>
      <c r="F35" s="15">
        <v>716000</v>
      </c>
      <c r="G35" s="55"/>
      <c r="H35" s="2">
        <f t="shared" si="1"/>
        <v>0</v>
      </c>
      <c r="I35" s="2"/>
      <c r="J35" s="2"/>
      <c r="K35" s="2"/>
      <c r="L35" s="4"/>
    </row>
    <row r="36" spans="2:12" x14ac:dyDescent="0.25">
      <c r="B36" s="7" t="s">
        <v>42</v>
      </c>
      <c r="C36" s="15">
        <v>1017000</v>
      </c>
      <c r="D36" s="16">
        <v>3094000</v>
      </c>
      <c r="E36" s="16">
        <v>1047000</v>
      </c>
      <c r="F36" s="15">
        <v>0</v>
      </c>
      <c r="G36" s="55"/>
      <c r="H36" s="2">
        <f t="shared" si="1"/>
        <v>0</v>
      </c>
      <c r="I36" s="2"/>
      <c r="J36" s="2"/>
      <c r="K36" s="2"/>
      <c r="L36" s="4"/>
    </row>
    <row r="37" spans="2:12" x14ac:dyDescent="0.25">
      <c r="B37" s="7" t="s">
        <v>15</v>
      </c>
      <c r="C37" s="15">
        <v>11927000</v>
      </c>
      <c r="D37" s="16">
        <v>11472000</v>
      </c>
      <c r="E37" s="16">
        <v>7353000</v>
      </c>
      <c r="F37" s="15">
        <v>57485000</v>
      </c>
      <c r="G37" s="55"/>
      <c r="H37" s="2">
        <f t="shared" si="1"/>
        <v>0</v>
      </c>
      <c r="I37" s="2"/>
      <c r="J37" s="2"/>
      <c r="K37" s="2"/>
      <c r="L37" s="4"/>
    </row>
    <row r="38" spans="2:12" x14ac:dyDescent="0.25">
      <c r="B38" s="7" t="s">
        <v>16</v>
      </c>
      <c r="C38" s="15">
        <v>8212000</v>
      </c>
      <c r="D38" s="16">
        <v>3586000</v>
      </c>
      <c r="E38" s="16">
        <v>14372000</v>
      </c>
      <c r="F38" s="15">
        <v>7679000</v>
      </c>
      <c r="G38" s="55"/>
      <c r="H38" s="2">
        <f t="shared" si="1"/>
        <v>800000</v>
      </c>
      <c r="I38" s="2">
        <v>800000</v>
      </c>
      <c r="J38" s="2"/>
      <c r="K38" s="2"/>
      <c r="L38" s="4"/>
    </row>
    <row r="39" spans="2:12" x14ac:dyDescent="0.25">
      <c r="B39" s="7" t="s">
        <v>17</v>
      </c>
      <c r="C39" s="15">
        <v>271000</v>
      </c>
      <c r="D39" s="16">
        <v>5248000</v>
      </c>
      <c r="E39" s="16">
        <v>7814000</v>
      </c>
      <c r="F39" s="15">
        <v>678000</v>
      </c>
      <c r="G39" s="55">
        <v>0</v>
      </c>
      <c r="H39" s="2">
        <f t="shared" si="1"/>
        <v>0</v>
      </c>
      <c r="I39" s="2"/>
      <c r="J39" s="2"/>
      <c r="K39" s="2"/>
      <c r="L39" s="4"/>
    </row>
    <row r="40" spans="2:12" ht="15.75" thickBot="1" x14ac:dyDescent="0.3">
      <c r="B40" s="8" t="s">
        <v>28</v>
      </c>
      <c r="C40" s="21">
        <v>8224000</v>
      </c>
      <c r="D40" s="22">
        <v>23664000</v>
      </c>
      <c r="E40" s="22">
        <v>23778000</v>
      </c>
      <c r="F40" s="22">
        <v>15114000</v>
      </c>
      <c r="G40" s="57">
        <v>0</v>
      </c>
      <c r="H40" s="2">
        <f t="shared" si="1"/>
        <v>0</v>
      </c>
      <c r="I40" s="23"/>
      <c r="J40" s="23"/>
      <c r="K40" s="23"/>
      <c r="L40" s="58"/>
    </row>
    <row r="41" spans="2:12" ht="15.75" thickBot="1" x14ac:dyDescent="0.3">
      <c r="B41" s="19" t="s">
        <v>51</v>
      </c>
      <c r="C41" s="20">
        <f>SUM(C11+C12+C14+C15+C16+C17+C18+C19+C20+C21+C22+C23+C25+C26+C27+C28+C29+C31+C32+C33+C35+C36+C37+C38+C40)</f>
        <v>1816028000</v>
      </c>
      <c r="D41" s="24">
        <f>SUM(D11+D12+D14+D15+D16+D17+D18+D19+D20+D21+D22+D23+D25+D26+D27+D28+D29+D31+D32+D33+D35+D36+D37+D38+D40)</f>
        <v>745120000</v>
      </c>
      <c r="E41" s="24">
        <f>SUM(E11+E12+E14+E15+E16+E17+E18+E19+E20+E21+E22+E23+E25+E26+E27+E28+E29+E31+E32+E33+E35+E36+E37+E38+E40)</f>
        <v>348366000</v>
      </c>
      <c r="F41" s="24">
        <f>SUM(F11+F12+F14+F15+F16+F17+F18+F19+F20+F21+F22+F23+F25+F26+F27+F28+F29+F31+F32+F33+F35+F36+F37+F38+F40)</f>
        <v>407170000</v>
      </c>
      <c r="G41" s="25">
        <f>G11+G12+G14+G15+G16+G17+G18+G19+G20+G21+G22+G23+G25+G26+G27+G28+G29+G31+G32+G33+G36+G35+G37+G38+G40</f>
        <v>2181</v>
      </c>
      <c r="H41" s="25">
        <f t="shared" ref="H41:L41" si="2">H11+H12+H14+H15+H16+H17+H18+H19+H20+H21+H22+H23+H25+H26+H27+H28+H29+H31+H32+H33+H36+H35+H37+H38+H40</f>
        <v>27990690</v>
      </c>
      <c r="I41" s="25">
        <f t="shared" si="2"/>
        <v>25986000</v>
      </c>
      <c r="J41" s="25">
        <f t="shared" si="2"/>
        <v>1804690</v>
      </c>
      <c r="K41" s="25">
        <f t="shared" si="2"/>
        <v>160000</v>
      </c>
      <c r="L41" s="25">
        <f t="shared" si="2"/>
        <v>40000</v>
      </c>
    </row>
    <row r="42" spans="2:12" ht="15.75" thickBot="1" x14ac:dyDescent="0.3">
      <c r="B42" s="19" t="s">
        <v>45</v>
      </c>
      <c r="C42" s="24">
        <f t="shared" ref="C42:F42" si="3">SUM(C11:C40)</f>
        <v>1861804000</v>
      </c>
      <c r="D42" s="24">
        <f t="shared" si="3"/>
        <v>750709000</v>
      </c>
      <c r="E42" s="24">
        <f t="shared" si="3"/>
        <v>367363000</v>
      </c>
      <c r="F42" s="26">
        <f t="shared" si="3"/>
        <v>421995000</v>
      </c>
      <c r="G42" s="25">
        <f>SUM(G11:G40)</f>
        <v>2361</v>
      </c>
      <c r="H42" s="25">
        <f>SUM(H11:H40)</f>
        <v>28530690</v>
      </c>
      <c r="I42" s="25">
        <f t="shared" ref="I42:L42" si="4">SUM(I11:I40)</f>
        <v>26446000</v>
      </c>
      <c r="J42" s="25">
        <f t="shared" si="4"/>
        <v>1884690</v>
      </c>
      <c r="K42" s="25">
        <f t="shared" si="4"/>
        <v>160000</v>
      </c>
      <c r="L42" s="25">
        <f t="shared" si="4"/>
        <v>40000</v>
      </c>
    </row>
    <row r="43" spans="2:12" x14ac:dyDescent="0.25">
      <c r="B43" s="31"/>
      <c r="C43" s="31"/>
      <c r="G43" s="5"/>
      <c r="H43" s="5"/>
      <c r="I43" s="5"/>
      <c r="J43" s="5"/>
      <c r="K43" s="5"/>
      <c r="L43" s="5"/>
    </row>
    <row r="44" spans="2:12" x14ac:dyDescent="0.25">
      <c r="B44" s="32"/>
      <c r="C44" s="32"/>
    </row>
    <row r="46" spans="2:12" ht="15.75" thickBot="1" x14ac:dyDescent="0.3">
      <c r="B46" s="30" t="s">
        <v>52</v>
      </c>
      <c r="C46" s="27"/>
    </row>
    <row r="47" spans="2:12" ht="15.75" thickBot="1" x14ac:dyDescent="0.3">
      <c r="B47" s="29" t="s">
        <v>44</v>
      </c>
      <c r="C47" s="35">
        <v>1865819000</v>
      </c>
      <c r="D47" s="36">
        <v>614753000</v>
      </c>
      <c r="E47" s="36">
        <v>771355000</v>
      </c>
      <c r="F47" s="36">
        <v>346896000</v>
      </c>
    </row>
    <row r="48" spans="2:12" ht="15.75" thickBot="1" x14ac:dyDescent="0.3">
      <c r="B48" s="28" t="s">
        <v>46</v>
      </c>
      <c r="C48" s="24">
        <v>-4015000</v>
      </c>
      <c r="D48" s="24">
        <v>135956000</v>
      </c>
      <c r="E48" s="24">
        <v>-403989000</v>
      </c>
      <c r="F48" s="24">
        <v>75099000</v>
      </c>
    </row>
    <row r="49" spans="2:6" ht="15.75" thickBot="1" x14ac:dyDescent="0.3">
      <c r="B49" s="6"/>
      <c r="C49" s="33" t="s">
        <v>50</v>
      </c>
      <c r="D49" s="34" t="s">
        <v>47</v>
      </c>
      <c r="E49" s="33" t="s">
        <v>48</v>
      </c>
      <c r="F49" s="33" t="s">
        <v>49</v>
      </c>
    </row>
  </sheetData>
  <mergeCells count="4">
    <mergeCell ref="D2:I5"/>
    <mergeCell ref="C8:F9"/>
    <mergeCell ref="B8:B10"/>
    <mergeCell ref="G8:L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2019-01-09T16:16:05Z</dcterms:modified>
</cp:coreProperties>
</file>